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05_406_Zaproszenie do składania ofert_28.09.2023\ZAPYTANIE\"/>
    </mc:Choice>
  </mc:AlternateContent>
  <xr:revisionPtr revIDLastSave="0" documentId="13_ncr:1_{DC5222C8-C843-40DE-BC32-BB64E40C8633}" xr6:coauthVersionLast="47" xr6:coauthVersionMax="47" xr10:uidLastSave="{00000000-0000-0000-0000-000000000000}"/>
  <bookViews>
    <workbookView xWindow="-120" yWindow="-120" windowWidth="24240" windowHeight="13140" xr2:uid="{B4B0CA09-876E-485F-B86E-2E0D52659155}"/>
  </bookViews>
  <sheets>
    <sheet name="Arkusz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I12" i="1"/>
  <c r="L12" i="1" s="1"/>
  <c r="K11" i="1"/>
  <c r="K10" i="1" s="1"/>
  <c r="I11" i="1"/>
  <c r="J11" i="1" s="1"/>
  <c r="L11" i="1" l="1"/>
  <c r="L10" i="1" s="1"/>
  <c r="M12" i="1"/>
  <c r="J12" i="1"/>
  <c r="M11" i="1" l="1"/>
  <c r="M10" i="1" s="1"/>
  <c r="G9" i="1"/>
  <c r="K9" i="1" s="1"/>
  <c r="G8" i="1"/>
  <c r="K8" i="1" s="1"/>
  <c r="G7" i="1"/>
  <c r="K7" i="1" s="1"/>
  <c r="G6" i="1"/>
  <c r="K6" i="1" s="1"/>
  <c r="G5" i="1"/>
  <c r="K5" i="1" s="1"/>
  <c r="K4" i="1" l="1"/>
  <c r="I5" i="1"/>
  <c r="L5" i="1" s="1"/>
  <c r="I7" i="1"/>
  <c r="L7" i="1" s="1"/>
  <c r="M7" i="1" s="1"/>
  <c r="I9" i="1"/>
  <c r="L9" i="1" s="1"/>
  <c r="I6" i="1"/>
  <c r="L6" i="1" s="1"/>
  <c r="M6" i="1" s="1"/>
  <c r="I8" i="1"/>
  <c r="L8" i="1" s="1"/>
  <c r="M8" i="1" s="1"/>
  <c r="M5" i="1" l="1"/>
  <c r="L4" i="1"/>
  <c r="J5" i="1"/>
  <c r="J9" i="1"/>
  <c r="M9" i="1"/>
  <c r="J7" i="1"/>
  <c r="J8" i="1"/>
  <c r="J6" i="1"/>
  <c r="M4" i="1" l="1"/>
</calcChain>
</file>

<file path=xl/sharedStrings.xml><?xml version="1.0" encoding="utf-8"?>
<sst xmlns="http://schemas.openxmlformats.org/spreadsheetml/2006/main" count="50" uniqueCount="37">
  <si>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</si>
  <si>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</si>
  <si>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</si>
  <si>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</si>
  <si>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</si>
  <si>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</si>
  <si>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</si>
  <si>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</si>
  <si>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39518000-6</t>
  </si>
  <si>
    <t>szt</t>
  </si>
  <si>
    <t>33141116-6</t>
  </si>
  <si>
    <t>zestaw</t>
  </si>
  <si>
    <t>RAZEM</t>
  </si>
  <si>
    <t>Lp</t>
  </si>
  <si>
    <t>1.</t>
  </si>
  <si>
    <t>2.</t>
  </si>
  <si>
    <t>3.</t>
  </si>
  <si>
    <t>4.</t>
  </si>
  <si>
    <t>5.</t>
  </si>
  <si>
    <t xml:space="preserve">Osłony na kończynę z taśmą 25cmx80 cm (+/-10cm) laminat min. dwuwarstwowy folia PE/ polipropylen o gramaturze min 63g/m2, sterylne,  </t>
  </si>
  <si>
    <t xml:space="preserve">Osłony na kończynę z taśmą 35cmx120 cm laminat min. dwuwarstwowy folia PE/ polipropylen o gramaturze min 63g/m2, sterylne,  </t>
  </si>
  <si>
    <t>Serweta na stolik Mayo 145cmx80 cm (+/- 10 cm) laminat min. dwuwarstwowy folia PE/ polipropylen o gramaturze min 63g/m2, sterylna.</t>
  </si>
  <si>
    <t>Prześcieradło jednorazowe pakowane pojedynczo;  PP fizelina 35g/m2; Wielkość nie mniej niż 160x210cm; Kolor niebarwiący skóry.</t>
  </si>
  <si>
    <t xml:space="preserve">Koc ogrzewający jednorazowego użytku, niejałowy, wykonany z włókniny PP z poliestrowym wypełnieniem, pikowany na całej długości w celu zabezpieczenia przemieszczenia się wypełnienia koca, materiał oddychający, waga 300g, odporny na zawilgocenie, hipoalergiczny, dla zapewnienia zachowania higieny każda sztuka pakowana osobno w próżniowym opakowaniu. Wymiary 110x190 cm(+/-10cm) 
</t>
  </si>
  <si>
    <t>ZAŁĄCZNIK NR 1 FORMULARZ ASORTYMENTOWO_CENOWY</t>
  </si>
  <si>
    <t>Ilość</t>
  </si>
  <si>
    <t>Nr katalogowy</t>
  </si>
  <si>
    <t>Producent</t>
  </si>
  <si>
    <t>Zadanie 1</t>
  </si>
  <si>
    <t>Zadanie 2</t>
  </si>
  <si>
    <t>Zamawiający wyraża zgodę na składanie ofert na poszczególne pozycje.</t>
  </si>
  <si>
    <t>Cena jednostkowa netto</t>
  </si>
  <si>
    <t>Cena jednostkowa brutto</t>
  </si>
  <si>
    <t>EZ/902-903/405-406/23 (129769)</t>
  </si>
  <si>
    <t>Nazwa własna</t>
  </si>
  <si>
    <t xml:space="preserve">Zestaw do operacji stawu biodrowego, sterylny, podwójnie pakowany:
Minimalny skład, wymiary i parametry zestawu:
1) serweta chirurgiczna górna z taśmą samoprzylepną o wymiarach 300cmx175 cm (+-10cm) wzmocniona
w strefie krytycznej (dodatkowa warstwa chłonna) i wyposażona w organizatory przewodów
2) serweta chirurgiczna dolna o wymiarach 200x260 (+/-10cm) cm z wycięciem “U” o wymiarach 7x102 cm, wzmocniona (dodatkowa warstwa chłonna) w strefie krytycznej
3) serweta chirurgiczna  75cmx90cm (+/-10cm) – 1szt.
4) serweta na stolik  150cmx190cm (+/-10cm) – 1szt.
5) osłona na kończynę  32cmx120cm (+/-10cm) – 1szt.
6) taśmy samoprzylepne 9cmx49cm – 2szt.
7) ręczniki chłonne  18cmx25cm– 4szt.
8) dodatkowo wzmocniona osłona na stolik Mayo  79cmx145cm (+/-10cm) – 1szt.
9) wzmocniona serweta na stolik - (owinięcie zestawu)  150cmx190cm (+/-10cm) – 1szt.
Minimalne parametry materiałów:
-serweta z pozycji  2 wykonana w strefie krytycznej z laminatu trójwarstwowego(włóknina 30g/m2 / folia PE 15 mikronów / włóknina 20 g/m2), oraz dodatkowe wzmocnienie z włókniny o gram. 50g/m2
-serweta z pozycji 1 wykonana w strefie krytycznej z laminatu trójwarstwowego
(włóknina 23g/m2 / folia PE 40 mikronów / włóknina 20 g/m2), oraz  dodatkowe wzmocnienie z włókniny o gram. 50g/m2
-osłona z pozycji 8 wykonana folii o grubości 80 mikronów wzmocniona w 
strefie blatu stolika laminatem folia 50 mikronów / włóknina 40g/m2
- serweta z pozycji 9 folia PE 75 mikronów / włóknina 40 g/m2 </t>
  </si>
  <si>
    <t xml:space="preserve">Zestaw do zabiegów na kończynie górnej, sterylny, podwójnie pakowany
Minimalny, parametry i  skład i wymiary:
1) Serweta chirurgiczna do zabiegów na kończynie o wymiarach 230cmx315cm (+/-10cm) posiadająca samouszczelniający się otwór o średnicy min 7cm, otoczony warstwą chłonną z wkomponowanymi na wszystkich bokach organizatorami przewodów – 1szt.
2) Serweta chirurgiczna o wymiarach 150cmx190cm(+/-10cm) – 1szt.
3) Osłona na kończynę 37cmx75cm (+/-10 cm) – 1szt.
4) Taśmy samoprzylepne 9cmx49cm (+/-2cm)– 2szt
5) Ręczniki chłonne 18cmx25cm (+/-5cm) – 4szt.
6) Osłona na stolik Mayo 79cmx145cm(+/-10cm) – 1szt.
7) Wzmocniona serweta na stolik narzędziowy 150cmx190cm(+/-10cm) (zawinięcie zestawu) – 1szt.
Minimalne wymagania materiałowe:
-serweta  z pozycji  1  wykonana z laminatu trójwarstwowego  włóknina min 30 g/m2 -folia PE 15 mikronów - włóknina min 20 g/m2, warstwa chłonna wokół otworu włóknina min 40 g/m2
-serweta  z pozycji  7 wykonana  z laminatu dwuwarstwowego folia PE 75 mikronów plus włóknina min 35 g/m2
pozycja 6 osłona na Mayo folia PE 80 mikronów wzmocniona na obszarze blatu stolika laminatem folia PE 50 mikronów – włóknina min 35g/m2
-pozycje 2,3 laminat dwuwarstwowy PE/włóknina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</si>
</sst>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[Red]\-#,##0.00\ [$zł-415]"/>
  </numFmts>
  <fonts count="9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9" tint="0.59999389629810485"/>
        <bgColor rgb="FFFEDCC6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1" xfId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3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5" borderId="1" xfId="1" applyFont="1" applyFill="1" applyBorder="1" applyAlignment="1" applyProtection="1">
      <alignment horizontal="center" vertical="center" wrapText="1"/>
    </xf>
    <xf numFmtId="164" fontId="2" fillId="6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2" borderId="1" xfId="1" applyFont="1" applyFill="1" applyBorder="1" applyAlignment="1" applyProtection="1">
      <alignment vertical="center"/>
    </xf>
    <xf numFmtId="0" fontId="3" fillId="2" borderId="1" xfId="1" applyFont="1" applyFill="1" applyBorder="1" applyAlignment="1" applyProtection="1">
      <alignment vertical="center" wrapText="1"/>
    </xf>
    <xf numFmtId="164" fontId="2" fillId="3" borderId="1" xfId="1" applyNumberFormat="1" applyFont="1" applyFill="1" applyBorder="1" applyAlignment="1" applyProtection="1">
      <alignment vertical="center"/>
    </xf>
    <xf numFmtId="9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 applyProtection="1">
      <alignment vertical="center" wrapText="1"/>
    </xf>
    <xf numFmtId="0" fontId="2" fillId="5" borderId="1" xfId="1" applyFont="1" applyFill="1" applyBorder="1" applyAlignment="1" applyProtection="1">
      <alignment horizontal="center" wrapText="1"/>
    </xf>
    <xf numFmtId="164" fontId="2" fillId="5" borderId="1" xfId="1" applyNumberFormat="1" applyFont="1" applyFill="1" applyBorder="1" applyAlignment="1" applyProtection="1">
      <alignment vertical="center" wrapText="1"/>
    </xf>
    <xf numFmtId="3" fontId="2" fillId="5" borderId="1" xfId="1" applyNumberFormat="1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>
      <alignment vertical="center"/>
    </xf>
    <xf numFmtId="164" fontId="5" fillId="6" borderId="1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3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ny" xfId="0" builtinId="0"/>
    <cellStyle name="Tekst objaśnienia" xfId="1" builtinId="53"/>
  </cellStyles>
  <dxfs count="1"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Apteka\!!!!!SEKCJA%20FARMAKOEKONOMIKI\ZABEZPIECZENIA\w%20trakcie\405_406\405\realizacja%20um&#243;w%20401-02-04-05%20stan%20na%2025.09.2023.xlsx" TargetMode="External"/><Relationship Id="rId1" Type="http://schemas.openxmlformats.org/officeDocument/2006/relationships/externalLinkPath" Target="/Apteka/!!!!!SEKCJA%20FARMAKOEKONOMIKI/ZABEZPIECZENIA/w%20trakcie/405_406/405/realizacja%20um&#243;w%20401-02-04-05%20stan%20na%2025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ykonanie umów"/>
      <sheetName val="realizacja umów 25.09.2023"/>
      <sheetName val="Stany magazynowe 25.09.2023"/>
      <sheetName val="Dla Asi"/>
      <sheetName val="Załącznik do wniosku"/>
    </sheetNames>
    <sheetDataSet>
      <sheetData sheetId="0"/>
      <sheetData sheetId="1">
        <row r="2">
          <cell r="B2" t="str">
            <v>OSŁ-07063</v>
          </cell>
          <cell r="C2" t="str">
            <v>Osłona na mikroskop Laica M 720/OH5 117/305 cm</v>
          </cell>
          <cell r="D2" t="str">
            <v>EZ/163/416/22</v>
          </cell>
          <cell r="E2" t="str">
            <v>Polymed Polska Sp. z o.o.</v>
          </cell>
          <cell r="F2" t="str">
            <v>46/416/22_60%,6,10%</v>
          </cell>
          <cell r="G2">
            <v>44806</v>
          </cell>
          <cell r="H2">
            <v>45902</v>
          </cell>
          <cell r="I2">
            <v>860</v>
          </cell>
          <cell r="J2" t="str">
            <v>Nie</v>
          </cell>
          <cell r="K2">
            <v>860</v>
          </cell>
          <cell r="L2">
            <v>370</v>
          </cell>
          <cell r="M2">
            <v>490</v>
          </cell>
          <cell r="N2">
            <v>43.02</v>
          </cell>
          <cell r="O2">
            <v>62</v>
          </cell>
        </row>
        <row r="3">
          <cell r="B3" t="str">
            <v>OSŁ-27370</v>
          </cell>
          <cell r="C3" t="str">
            <v>Osłona na mikroskop MITAKA model MM90 nr kat. MU8090HR 1op.=10szt.</v>
          </cell>
          <cell r="D3" t="str">
            <v>EZ/770/405/23</v>
          </cell>
          <cell r="E3" t="str">
            <v>Pro Vita Polska Sp. z o.o. Spółka komandytowa</v>
          </cell>
          <cell r="F3" t="str">
            <v>LF/10/405/23</v>
          </cell>
          <cell r="G3">
            <v>45169</v>
          </cell>
          <cell r="H3">
            <v>45291</v>
          </cell>
          <cell r="I3">
            <v>80</v>
          </cell>
          <cell r="J3" t="str">
            <v>Nie</v>
          </cell>
          <cell r="K3">
            <v>80</v>
          </cell>
          <cell r="L3">
            <v>10</v>
          </cell>
          <cell r="M3">
            <v>70</v>
          </cell>
          <cell r="N3">
            <v>12.5</v>
          </cell>
          <cell r="O3">
            <v>258</v>
          </cell>
        </row>
        <row r="4">
          <cell r="B4" t="str">
            <v>POD-19549</v>
          </cell>
          <cell r="C4" t="str">
            <v>Podkład z włókniny na kozetkę 90x140cm</v>
          </cell>
          <cell r="D4" t="str">
            <v>EZ/902/008/20</v>
          </cell>
          <cell r="E4" t="str">
            <v>FPUH MIECZYSŁAW KRUSZELNICKI</v>
          </cell>
          <cell r="F4" t="str">
            <v>04/008/21_60%#,12,10%</v>
          </cell>
          <cell r="G4">
            <v>44446</v>
          </cell>
          <cell r="H4">
            <v>45542</v>
          </cell>
          <cell r="I4">
            <v>1200</v>
          </cell>
          <cell r="J4" t="str">
            <v>Nie</v>
          </cell>
          <cell r="K4">
            <v>1200</v>
          </cell>
          <cell r="L4">
            <v>300</v>
          </cell>
          <cell r="M4">
            <v>900</v>
          </cell>
          <cell r="N4">
            <v>25</v>
          </cell>
          <cell r="O4">
            <v>0.59</v>
          </cell>
        </row>
        <row r="5">
          <cell r="B5" t="str">
            <v>POD-19550</v>
          </cell>
          <cell r="C5" t="str">
            <v>Podkład medyczny z włókniny 90x210cm</v>
          </cell>
          <cell r="D5" t="str">
            <v>EZ/902/008/20</v>
          </cell>
          <cell r="E5" t="str">
            <v>FPUH MIECZYSŁAW KRUSZELNICKI</v>
          </cell>
          <cell r="F5" t="str">
            <v>04/008/21_60%#,12,10%</v>
          </cell>
          <cell r="G5">
            <v>44446</v>
          </cell>
          <cell r="H5">
            <v>45542</v>
          </cell>
          <cell r="I5">
            <v>3200</v>
          </cell>
          <cell r="J5" t="str">
            <v>Nie</v>
          </cell>
          <cell r="K5">
            <v>3200</v>
          </cell>
          <cell r="L5">
            <v>760</v>
          </cell>
          <cell r="M5">
            <v>2440</v>
          </cell>
          <cell r="N5">
            <v>23.75</v>
          </cell>
          <cell r="O5">
            <v>0.56000000000000005</v>
          </cell>
        </row>
        <row r="6">
          <cell r="B6" t="str">
            <v>POD-19569</v>
          </cell>
          <cell r="C6" t="str">
            <v>Podkład jednorazowy ochronny (MedixPro)</v>
          </cell>
          <cell r="D6" t="str">
            <v>EZ/902/008/20</v>
          </cell>
          <cell r="E6" t="str">
            <v>FPUH MIECZYSŁAW KRUSZELNICKI</v>
          </cell>
          <cell r="F6" t="str">
            <v>04/008/21_60%#,12,10%</v>
          </cell>
          <cell r="G6">
            <v>44446</v>
          </cell>
          <cell r="H6">
            <v>45542</v>
          </cell>
          <cell r="I6">
            <v>360</v>
          </cell>
          <cell r="J6" t="str">
            <v>Nie</v>
          </cell>
          <cell r="K6">
            <v>360</v>
          </cell>
          <cell r="L6">
            <v>218</v>
          </cell>
          <cell r="M6">
            <v>142</v>
          </cell>
          <cell r="N6">
            <v>60.56</v>
          </cell>
          <cell r="O6">
            <v>10.9</v>
          </cell>
        </row>
        <row r="7">
          <cell r="B7" t="str">
            <v>POD-22464</v>
          </cell>
          <cell r="C7" t="str">
            <v>Podkład chłonny z wkładem z pulpy 60 x 90cm ( Tena Bed Normal )</v>
          </cell>
          <cell r="D7" t="str">
            <v>EZ/609/405/23</v>
          </cell>
          <cell r="E7" t="str">
            <v>Zarys International Group Sp.z o.o. S.Komandytowa</v>
          </cell>
          <cell r="F7" t="str">
            <v>LF/08/405/23</v>
          </cell>
          <cell r="G7">
            <v>45133</v>
          </cell>
          <cell r="H7">
            <v>45256</v>
          </cell>
          <cell r="I7">
            <v>13000</v>
          </cell>
          <cell r="J7" t="str">
            <v>Nie</v>
          </cell>
          <cell r="K7">
            <v>13000</v>
          </cell>
          <cell r="L7">
            <v>4800</v>
          </cell>
          <cell r="M7">
            <v>8200</v>
          </cell>
          <cell r="N7">
            <v>36.92</v>
          </cell>
          <cell r="O7">
            <v>0.7</v>
          </cell>
        </row>
        <row r="8">
          <cell r="B8"/>
          <cell r="C8"/>
          <cell r="D8" t="str">
            <v>EZ/902/008/20</v>
          </cell>
          <cell r="E8" t="str">
            <v>Bialmed Sp.z oo</v>
          </cell>
          <cell r="F8" t="str">
            <v>06/008/21_60%#,12,10%#</v>
          </cell>
          <cell r="G8">
            <v>44446</v>
          </cell>
          <cell r="H8">
            <v>45542</v>
          </cell>
          <cell r="I8">
            <v>25500</v>
          </cell>
          <cell r="J8" t="str">
            <v>Tak</v>
          </cell>
          <cell r="K8">
            <v>40680</v>
          </cell>
          <cell r="L8">
            <v>40680</v>
          </cell>
          <cell r="M8">
            <v>0</v>
          </cell>
          <cell r="N8">
            <v>100</v>
          </cell>
          <cell r="O8">
            <v>0.83</v>
          </cell>
        </row>
        <row r="9">
          <cell r="B9" t="str">
            <v>WM1041</v>
          </cell>
          <cell r="C9" t="str">
            <v>Osłona sterylna na ramię C typu beret śr.80-85cm AT-SP-S 10</v>
          </cell>
          <cell r="D9" t="str">
            <v>EZ/609/405/23</v>
          </cell>
          <cell r="E9" t="str">
            <v>Zarys International Group Sp.z o.o. S.Komandytowa</v>
          </cell>
          <cell r="F9" t="str">
            <v>LF/08/405/23</v>
          </cell>
          <cell r="G9">
            <v>45133</v>
          </cell>
          <cell r="H9">
            <v>45256</v>
          </cell>
          <cell r="I9">
            <v>250</v>
          </cell>
          <cell r="J9" t="str">
            <v>Nie</v>
          </cell>
          <cell r="K9">
            <v>250</v>
          </cell>
          <cell r="L9">
            <v>250</v>
          </cell>
          <cell r="M9">
            <v>0</v>
          </cell>
          <cell r="N9">
            <v>100</v>
          </cell>
          <cell r="O9">
            <v>3.5</v>
          </cell>
        </row>
        <row r="10">
          <cell r="B10" t="str">
            <v>WM320757</v>
          </cell>
          <cell r="C10" t="str">
            <v>Zestaw do wkłucia centralnego Foliodrape CPT 269821</v>
          </cell>
          <cell r="D10" t="str">
            <v>EZ/163/416/22</v>
          </cell>
          <cell r="E10" t="str">
            <v>Paul Hartman Polska Sp z o.o.</v>
          </cell>
          <cell r="F10" t="str">
            <v>43/416/22_60%,6,10%</v>
          </cell>
          <cell r="G10">
            <v>44804</v>
          </cell>
          <cell r="H10">
            <v>45900</v>
          </cell>
          <cell r="I10">
            <v>300</v>
          </cell>
          <cell r="J10" t="str">
            <v>Nie</v>
          </cell>
          <cell r="K10">
            <v>300</v>
          </cell>
          <cell r="L10">
            <v>66</v>
          </cell>
          <cell r="M10">
            <v>234</v>
          </cell>
          <cell r="N10">
            <v>22</v>
          </cell>
          <cell r="O10">
            <v>46.48</v>
          </cell>
        </row>
        <row r="11">
          <cell r="B11" t="str">
            <v>WM805310</v>
          </cell>
          <cell r="C11" t="str">
            <v>Zestaw do operacji na kończynie dolnej, sterylny, pakowany pojedynczo 33344</v>
          </cell>
          <cell r="D11" t="str">
            <v>EZ/609/405/23</v>
          </cell>
          <cell r="E11" t="str">
            <v>Lohmann &amp; Rauscher Polska Sp. z o.o.</v>
          </cell>
          <cell r="F11" t="str">
            <v>LF/07/405/23</v>
          </cell>
          <cell r="G11">
            <v>45133</v>
          </cell>
          <cell r="H11">
            <v>45256</v>
          </cell>
          <cell r="I11">
            <v>170</v>
          </cell>
          <cell r="J11" t="str">
            <v>Nie</v>
          </cell>
          <cell r="K11">
            <v>170</v>
          </cell>
          <cell r="L11">
            <v>66</v>
          </cell>
          <cell r="M11">
            <v>104</v>
          </cell>
          <cell r="N11">
            <v>38.82</v>
          </cell>
          <cell r="O11">
            <v>44</v>
          </cell>
        </row>
        <row r="12">
          <cell r="B12" t="str">
            <v>WM805312</v>
          </cell>
          <cell r="C12" t="str">
            <v>Zestaw do zabiegów na kończynie górnej 60209/33344 1 karton = 6 zestawów</v>
          </cell>
          <cell r="D12" t="str">
            <v>EZ/742/405/23</v>
          </cell>
          <cell r="E12" t="str">
            <v>Skamex Sp. z o.o.</v>
          </cell>
          <cell r="F12" t="str">
            <v>LF/09/405/23</v>
          </cell>
          <cell r="G12">
            <v>45169</v>
          </cell>
          <cell r="H12">
            <v>45230</v>
          </cell>
          <cell r="I12">
            <v>44</v>
          </cell>
          <cell r="J12" t="str">
            <v>Nie</v>
          </cell>
          <cell r="K12">
            <v>44</v>
          </cell>
          <cell r="L12">
            <v>44</v>
          </cell>
          <cell r="M12">
            <v>0</v>
          </cell>
          <cell r="N12">
            <v>100</v>
          </cell>
          <cell r="O12">
            <v>85</v>
          </cell>
        </row>
        <row r="13">
          <cell r="B13" t="str">
            <v>WM805317</v>
          </cell>
          <cell r="C13" t="str">
            <v>Zestaw do operacji na kończynie ręka/stopa 33347/120 325</v>
          </cell>
          <cell r="D13" t="str">
            <v>EZ/926/411/20</v>
          </cell>
          <cell r="E13" t="str">
            <v>Batist Medical Polska Sp.z o.o.</v>
          </cell>
          <cell r="F13" t="str">
            <v>03/411/22 opcja</v>
          </cell>
          <cell r="G13">
            <v>44621</v>
          </cell>
          <cell r="H13">
            <v>45717</v>
          </cell>
          <cell r="I13">
            <v>2000</v>
          </cell>
          <cell r="J13" t="str">
            <v>Nie</v>
          </cell>
          <cell r="K13">
            <v>2000</v>
          </cell>
          <cell r="L13">
            <v>599</v>
          </cell>
          <cell r="M13">
            <v>1401</v>
          </cell>
          <cell r="N13">
            <v>29.95</v>
          </cell>
          <cell r="O13">
            <v>35</v>
          </cell>
        </row>
        <row r="14">
          <cell r="B14" t="str">
            <v>WM805320</v>
          </cell>
          <cell r="C14" t="str">
            <v>Zestaw do operacji stawu biodrowego 1 karton= 5 zestawów</v>
          </cell>
          <cell r="D14" t="str">
            <v>EZ/742/405/23</v>
          </cell>
          <cell r="E14" t="str">
            <v>Skamex Sp. z o.o.</v>
          </cell>
          <cell r="F14" t="str">
            <v>LF/09/405/23</v>
          </cell>
          <cell r="G14">
            <v>45169</v>
          </cell>
          <cell r="H14">
            <v>45230</v>
          </cell>
          <cell r="I14">
            <v>70</v>
          </cell>
          <cell r="J14" t="str">
            <v>Nie</v>
          </cell>
          <cell r="K14">
            <v>70</v>
          </cell>
          <cell r="L14">
            <v>70</v>
          </cell>
          <cell r="M14">
            <v>0</v>
          </cell>
          <cell r="N14">
            <v>100</v>
          </cell>
          <cell r="O14">
            <v>96.5</v>
          </cell>
        </row>
        <row r="15">
          <cell r="B15" t="str">
            <v>WM805326</v>
          </cell>
          <cell r="C15" t="str">
            <v>Zestaw operacyjny do artroskopii kolana Nr 4 z torbą na płyny ALPHAtex Standard</v>
          </cell>
          <cell r="D15" t="str">
            <v>EZ/926/411/20</v>
          </cell>
          <cell r="E15" t="str">
            <v>Zarys International Group Sp.z o.o. S.Komandytowa</v>
          </cell>
          <cell r="F15" t="str">
            <v>08/411/21 opcja</v>
          </cell>
          <cell r="G15">
            <v>44559</v>
          </cell>
          <cell r="H15">
            <v>45655</v>
          </cell>
          <cell r="I15">
            <v>1100</v>
          </cell>
          <cell r="J15" t="str">
            <v>Nie</v>
          </cell>
          <cell r="K15">
            <v>1100</v>
          </cell>
          <cell r="L15">
            <v>190</v>
          </cell>
          <cell r="M15">
            <v>910</v>
          </cell>
          <cell r="N15">
            <v>17.27</v>
          </cell>
          <cell r="O15">
            <v>38.72</v>
          </cell>
        </row>
        <row r="16">
          <cell r="B16" t="str">
            <v>WM805337</v>
          </cell>
          <cell r="C16" t="str">
            <v>Zestaw do tracheotomii</v>
          </cell>
          <cell r="D16" t="str">
            <v>EZ/926/411/20</v>
          </cell>
          <cell r="E16" t="str">
            <v>Molnlycke Health Care Polska Sp. z o. o.</v>
          </cell>
          <cell r="F16" t="str">
            <v>04/411/21 opcja</v>
          </cell>
          <cell r="G16">
            <v>44559</v>
          </cell>
          <cell r="H16">
            <v>45655</v>
          </cell>
          <cell r="I16">
            <v>70</v>
          </cell>
          <cell r="J16" t="str">
            <v>Nie</v>
          </cell>
          <cell r="K16">
            <v>70</v>
          </cell>
          <cell r="L16">
            <v>16</v>
          </cell>
          <cell r="M16">
            <v>54</v>
          </cell>
          <cell r="N16">
            <v>22.86</v>
          </cell>
          <cell r="O16">
            <v>22</v>
          </cell>
        </row>
        <row r="17">
          <cell r="B17" t="str">
            <v>WM805341</v>
          </cell>
          <cell r="C17" t="str">
            <v>Zestaw do zabiegów TUR</v>
          </cell>
          <cell r="D17" t="str">
            <v>EZ/926/411/20</v>
          </cell>
          <cell r="E17" t="str">
            <v>Molnlycke Health Care Polska Sp. z o. o.</v>
          </cell>
          <cell r="F17" t="str">
            <v>02/411/21 opcja</v>
          </cell>
          <cell r="G17">
            <v>44550</v>
          </cell>
          <cell r="H17">
            <v>45646</v>
          </cell>
          <cell r="I17">
            <v>1800</v>
          </cell>
          <cell r="J17" t="str">
            <v>Nie</v>
          </cell>
          <cell r="K17">
            <v>1800</v>
          </cell>
          <cell r="L17">
            <v>1424</v>
          </cell>
          <cell r="M17">
            <v>376</v>
          </cell>
          <cell r="N17">
            <v>79.11</v>
          </cell>
          <cell r="O17">
            <v>32</v>
          </cell>
        </row>
        <row r="18">
          <cell r="B18" t="str">
            <v>WM805342</v>
          </cell>
          <cell r="C18" t="str">
            <v>Zestaw do laparoskopii U</v>
          </cell>
          <cell r="D18" t="str">
            <v>EZ/926/411/20</v>
          </cell>
          <cell r="E18" t="str">
            <v>Molnlycke Health Care Polska Sp. z o. o.</v>
          </cell>
          <cell r="F18" t="str">
            <v>04/411/21 opcja</v>
          </cell>
          <cell r="G18">
            <v>44559</v>
          </cell>
          <cell r="H18">
            <v>45655</v>
          </cell>
          <cell r="I18">
            <v>800</v>
          </cell>
          <cell r="J18" t="str">
            <v>Nie</v>
          </cell>
          <cell r="K18">
            <v>800</v>
          </cell>
          <cell r="L18">
            <v>460</v>
          </cell>
          <cell r="M18">
            <v>340</v>
          </cell>
          <cell r="N18">
            <v>57.5</v>
          </cell>
          <cell r="O18">
            <v>45</v>
          </cell>
        </row>
        <row r="19">
          <cell r="B19" t="str">
            <v>WM805343</v>
          </cell>
          <cell r="C19" t="str">
            <v>Zestaw do torakotomii , sterylny, podwójnie pakowany</v>
          </cell>
          <cell r="D19" t="str">
            <v>EZ/609/405/23</v>
          </cell>
          <cell r="E19" t="str">
            <v>Zarys International Group Sp.z o.o. S.Komandytowa</v>
          </cell>
          <cell r="F19" t="str">
            <v>LF/08/405/23</v>
          </cell>
          <cell r="G19">
            <v>45133</v>
          </cell>
          <cell r="H19">
            <v>45256</v>
          </cell>
          <cell r="I19">
            <v>2</v>
          </cell>
          <cell r="J19" t="str">
            <v>Nie</v>
          </cell>
          <cell r="K19">
            <v>2</v>
          </cell>
          <cell r="L19">
            <v>2</v>
          </cell>
          <cell r="M19">
            <v>0</v>
          </cell>
          <cell r="N19">
            <v>100</v>
          </cell>
          <cell r="O19">
            <v>49.5</v>
          </cell>
        </row>
        <row r="20">
          <cell r="B20" t="str">
            <v>WM805344</v>
          </cell>
          <cell r="C20" t="str">
            <v>Zestaw do zabiegów brzuszno kroczowych Nr 1 ALPHAtex Standard</v>
          </cell>
          <cell r="D20" t="str">
            <v>EZ/926/411/20</v>
          </cell>
          <cell r="E20" t="str">
            <v>Zarys International Group Sp.z o.o. S.Komandytowa</v>
          </cell>
          <cell r="F20" t="str">
            <v>08/411/21 opcja</v>
          </cell>
          <cell r="G20">
            <v>44559</v>
          </cell>
          <cell r="H20">
            <v>45655</v>
          </cell>
          <cell r="I20">
            <v>300</v>
          </cell>
          <cell r="J20" t="str">
            <v>Nie</v>
          </cell>
          <cell r="K20">
            <v>300</v>
          </cell>
          <cell r="L20">
            <v>204</v>
          </cell>
          <cell r="M20">
            <v>96</v>
          </cell>
          <cell r="N20">
            <v>68</v>
          </cell>
          <cell r="O20">
            <v>35.31</v>
          </cell>
        </row>
        <row r="21">
          <cell r="B21" t="str">
            <v>WM805347</v>
          </cell>
          <cell r="C21" t="str">
            <v>Zestaw do kraniotomii Nr 1IF ALPHAtex Standard+</v>
          </cell>
          <cell r="D21" t="str">
            <v>EZ/926/411/20</v>
          </cell>
          <cell r="E21" t="str">
            <v>Zarys International Group Sp.z o.o. S.Komandytowa</v>
          </cell>
          <cell r="F21" t="str">
            <v>08/411/21 opcja</v>
          </cell>
          <cell r="G21">
            <v>44559</v>
          </cell>
          <cell r="H21">
            <v>45655</v>
          </cell>
          <cell r="I21">
            <v>1000</v>
          </cell>
          <cell r="J21" t="str">
            <v>Nie</v>
          </cell>
          <cell r="K21">
            <v>1000</v>
          </cell>
          <cell r="L21">
            <v>834</v>
          </cell>
          <cell r="M21">
            <v>166</v>
          </cell>
          <cell r="N21">
            <v>83.4</v>
          </cell>
          <cell r="O21">
            <v>46.12</v>
          </cell>
        </row>
        <row r="22">
          <cell r="B22" t="str">
            <v>WM805348</v>
          </cell>
          <cell r="C22" t="str">
            <v>Zestaw do zabiegów na głowie, szyi typu turban</v>
          </cell>
          <cell r="D22" t="str">
            <v>EZ/742/405/23</v>
          </cell>
          <cell r="E22" t="str">
            <v>Skamex Sp. z o.o.</v>
          </cell>
          <cell r="F22" t="str">
            <v>EZ/742/405/23</v>
          </cell>
          <cell r="G22">
            <v>45159</v>
          </cell>
          <cell r="H22">
            <v>45220</v>
          </cell>
          <cell r="I22">
            <v>20</v>
          </cell>
          <cell r="J22" t="str">
            <v>Nie</v>
          </cell>
          <cell r="K22">
            <v>20</v>
          </cell>
          <cell r="L22">
            <v>20</v>
          </cell>
          <cell r="M22">
            <v>0</v>
          </cell>
          <cell r="N22">
            <v>100</v>
          </cell>
          <cell r="O22">
            <v>51</v>
          </cell>
        </row>
        <row r="23">
          <cell r="B23" t="str">
            <v>WM805554</v>
          </cell>
          <cell r="C23" t="str">
            <v>Zestaw do angiografii naczyń mózgowych/radiologia/ PL4000142</v>
          </cell>
          <cell r="D23" t="str">
            <v>EZ/926/411/20</v>
          </cell>
          <cell r="E23" t="str">
            <v>Molnlycke Health Care Polska Sp. z o. o.</v>
          </cell>
          <cell r="F23" t="str">
            <v>04/411/21 opcja</v>
          </cell>
          <cell r="G23">
            <v>44559</v>
          </cell>
          <cell r="H23">
            <v>45655</v>
          </cell>
          <cell r="I23">
            <v>600</v>
          </cell>
          <cell r="J23" t="str">
            <v>Nie</v>
          </cell>
          <cell r="K23">
            <v>600</v>
          </cell>
          <cell r="L23">
            <v>414</v>
          </cell>
          <cell r="M23">
            <v>186</v>
          </cell>
          <cell r="N23">
            <v>69</v>
          </cell>
          <cell r="O23">
            <v>130</v>
          </cell>
        </row>
        <row r="24">
          <cell r="B24" t="str">
            <v>WM805555</v>
          </cell>
          <cell r="C24" t="str">
            <v>Zestaw do embolizacji</v>
          </cell>
          <cell r="D24" t="str">
            <v>EZ/926/411/20</v>
          </cell>
          <cell r="E24" t="str">
            <v>Molnlycke Health Care Polska Sp. z o. o.</v>
          </cell>
          <cell r="F24" t="str">
            <v>04/411/21 opcja</v>
          </cell>
          <cell r="G24">
            <v>44559</v>
          </cell>
          <cell r="H24">
            <v>45655</v>
          </cell>
          <cell r="I24">
            <v>400</v>
          </cell>
          <cell r="J24" t="str">
            <v>Nie</v>
          </cell>
          <cell r="K24">
            <v>400</v>
          </cell>
          <cell r="L24">
            <v>310</v>
          </cell>
          <cell r="M24">
            <v>90</v>
          </cell>
          <cell r="N24">
            <v>77.5</v>
          </cell>
          <cell r="O24">
            <v>180</v>
          </cell>
        </row>
        <row r="25">
          <cell r="B25" t="str">
            <v>WM817998</v>
          </cell>
          <cell r="C25" t="str">
            <v>Zestaw do wszczepiania rozruszników /PL 4000550</v>
          </cell>
          <cell r="D25" t="str">
            <v>EZ/926/411/20</v>
          </cell>
          <cell r="E25" t="str">
            <v>Aesculap Chifa Sp. z o.o. (B Braun)</v>
          </cell>
          <cell r="F25" t="str">
            <v>01/411/21 opcja</v>
          </cell>
          <cell r="G25">
            <v>44550</v>
          </cell>
          <cell r="H25">
            <v>45646</v>
          </cell>
          <cell r="I25">
            <v>900</v>
          </cell>
          <cell r="J25" t="str">
            <v>Tak</v>
          </cell>
          <cell r="K25">
            <v>900</v>
          </cell>
          <cell r="L25">
            <v>656</v>
          </cell>
          <cell r="M25">
            <v>244</v>
          </cell>
          <cell r="N25">
            <v>72.89</v>
          </cell>
          <cell r="O25">
            <v>104.65</v>
          </cell>
        </row>
        <row r="26">
          <cell r="B26" t="str">
            <v>WM817999</v>
          </cell>
          <cell r="C26" t="str">
            <v>Zestaw do zabiegów uniwersalny</v>
          </cell>
          <cell r="D26" t="str">
            <v>EZ/926/411/20</v>
          </cell>
          <cell r="E26" t="str">
            <v>Molnlycke Health Care Polska Sp. z o. o.</v>
          </cell>
          <cell r="F26" t="str">
            <v>04/411/21 opcja</v>
          </cell>
          <cell r="G26">
            <v>44559</v>
          </cell>
          <cell r="H26">
            <v>45655</v>
          </cell>
          <cell r="I26">
            <v>5000</v>
          </cell>
          <cell r="J26" t="str">
            <v>Nie</v>
          </cell>
          <cell r="K26">
            <v>5000</v>
          </cell>
          <cell r="L26">
            <v>4536</v>
          </cell>
          <cell r="M26">
            <v>464</v>
          </cell>
          <cell r="N26">
            <v>90.72</v>
          </cell>
          <cell r="O26">
            <v>33</v>
          </cell>
        </row>
        <row r="27">
          <cell r="B27" t="str">
            <v>WM818005</v>
          </cell>
          <cell r="C27" t="str">
            <v>Zestaw do terapii obrzęku limf. k.górnej max ( MA-991-ZEST-031 )</v>
          </cell>
          <cell r="D27" t="str">
            <v>EZ/926/411/20</v>
          </cell>
          <cell r="E27" t="str">
            <v>Toruńskie Zakłady Materiałów Opatrunkowych S.A.</v>
          </cell>
          <cell r="F27" t="str">
            <v>03/411/21 opcja</v>
          </cell>
          <cell r="G27">
            <v>44550</v>
          </cell>
          <cell r="H27">
            <v>45646</v>
          </cell>
          <cell r="I27">
            <v>11</v>
          </cell>
          <cell r="J27" t="str">
            <v>Nie</v>
          </cell>
          <cell r="K27">
            <v>11</v>
          </cell>
          <cell r="L27">
            <v>2</v>
          </cell>
          <cell r="M27">
            <v>9</v>
          </cell>
          <cell r="N27">
            <v>18.18</v>
          </cell>
          <cell r="O27">
            <v>116</v>
          </cell>
        </row>
        <row r="28">
          <cell r="B28" t="str">
            <v>WM818006</v>
          </cell>
          <cell r="C28" t="str">
            <v>Zestaw do terapii obrzęku limf. k.górnej</v>
          </cell>
          <cell r="D28" t="str">
            <v>EZ/926/411/20</v>
          </cell>
          <cell r="E28" t="str">
            <v>Toruńskie Zakłady Materiałów Opatrunkowych S.A.</v>
          </cell>
          <cell r="F28" t="str">
            <v>03/411/21 opcja</v>
          </cell>
          <cell r="G28">
            <v>44550</v>
          </cell>
          <cell r="H28">
            <v>45646</v>
          </cell>
          <cell r="I28">
            <v>5</v>
          </cell>
          <cell r="J28" t="str">
            <v>Nie</v>
          </cell>
          <cell r="K28">
            <v>5</v>
          </cell>
          <cell r="L28">
            <v>2</v>
          </cell>
          <cell r="M28">
            <v>3</v>
          </cell>
          <cell r="N28">
            <v>40</v>
          </cell>
          <cell r="O28">
            <v>78</v>
          </cell>
        </row>
        <row r="29">
          <cell r="B29" t="str">
            <v>WM818007</v>
          </cell>
          <cell r="C29" t="str">
            <v>Zestaw do terapii obrzęku limf. k.dolnej</v>
          </cell>
          <cell r="D29" t="str">
            <v>EZ/926/411/20</v>
          </cell>
          <cell r="E29" t="str">
            <v>Toruńskie Zakłady Materiałów Opatrunkowych S.A.</v>
          </cell>
          <cell r="F29" t="str">
            <v>03/411/21 opcja</v>
          </cell>
          <cell r="G29">
            <v>44550</v>
          </cell>
          <cell r="H29">
            <v>45646</v>
          </cell>
          <cell r="I29">
            <v>9</v>
          </cell>
          <cell r="J29" t="str">
            <v>Nie</v>
          </cell>
          <cell r="K29">
            <v>9</v>
          </cell>
          <cell r="L29">
            <v>0</v>
          </cell>
          <cell r="M29">
            <v>9</v>
          </cell>
          <cell r="N29">
            <v>0</v>
          </cell>
          <cell r="O29">
            <v>132</v>
          </cell>
        </row>
        <row r="30">
          <cell r="B30" t="str">
            <v>WM818008</v>
          </cell>
          <cell r="C30" t="str">
            <v>Zestaw do terapii obrzęku limf. k.dolnej max ( MA-991-ZEST-069 )</v>
          </cell>
          <cell r="D30" t="str">
            <v>EZ/926/411/20</v>
          </cell>
          <cell r="E30" t="str">
            <v>Toruńskie Zakłady Materiałów Opatrunkowych S.A.</v>
          </cell>
          <cell r="F30" t="str">
            <v>03/411/21 opcja</v>
          </cell>
          <cell r="G30">
            <v>44550</v>
          </cell>
          <cell r="H30">
            <v>45646</v>
          </cell>
          <cell r="I30">
            <v>18</v>
          </cell>
          <cell r="J30" t="str">
            <v>Nie</v>
          </cell>
          <cell r="K30">
            <v>18</v>
          </cell>
          <cell r="L30">
            <v>4</v>
          </cell>
          <cell r="M30">
            <v>14</v>
          </cell>
          <cell r="N30">
            <v>22.22</v>
          </cell>
          <cell r="O30">
            <v>180</v>
          </cell>
        </row>
        <row r="31">
          <cell r="B31" t="str">
            <v>WM91</v>
          </cell>
          <cell r="C31" t="str">
            <v>Osłona sterylna na przewody i kamery (250X15-16) AT-SP-S 5</v>
          </cell>
          <cell r="D31" t="str">
            <v>EZ/609/405/23</v>
          </cell>
          <cell r="E31" t="str">
            <v>Zarys International Group Sp.z o.o. S.Komandytowa</v>
          </cell>
          <cell r="F31" t="str">
            <v>LF/08/405/23</v>
          </cell>
          <cell r="G31">
            <v>45133</v>
          </cell>
          <cell r="H31">
            <v>45256</v>
          </cell>
          <cell r="I31">
            <v>1300</v>
          </cell>
          <cell r="J31" t="str">
            <v>Nie</v>
          </cell>
          <cell r="K31">
            <v>1300</v>
          </cell>
          <cell r="L31">
            <v>450</v>
          </cell>
          <cell r="M31">
            <v>850</v>
          </cell>
          <cell r="N31">
            <v>34.619999999999997</v>
          </cell>
          <cell r="O31">
            <v>3.08</v>
          </cell>
        </row>
        <row r="32">
          <cell r="B32" t="str">
            <v>WM997</v>
          </cell>
          <cell r="C32" t="str">
            <v>Osłona sterylna na ramię C do RTG 250X118cm AT-SP-S 17</v>
          </cell>
          <cell r="D32" t="str">
            <v>EZ/609/405/23</v>
          </cell>
          <cell r="E32" t="str">
            <v>Zarys International Group Sp.z o.o. S.Komandytowa</v>
          </cell>
          <cell r="F32" t="str">
            <v>LF/08/405/23</v>
          </cell>
          <cell r="G32">
            <v>45133</v>
          </cell>
          <cell r="H32">
            <v>45256</v>
          </cell>
          <cell r="I32">
            <v>400</v>
          </cell>
          <cell r="J32" t="str">
            <v>Nie</v>
          </cell>
          <cell r="K32">
            <v>400</v>
          </cell>
          <cell r="L32">
            <v>378</v>
          </cell>
          <cell r="M32">
            <v>22</v>
          </cell>
          <cell r="N32">
            <v>94.5</v>
          </cell>
          <cell r="O32">
            <v>7.5</v>
          </cell>
        </row>
        <row r="33">
          <cell r="B33" t="str">
            <v>WMB056001</v>
          </cell>
          <cell r="C33" t="str">
            <v>Serweta samoprzylepna 150 x 240cm, folia PE/polipropylen ( 277 551 )</v>
          </cell>
          <cell r="D33" t="str">
            <v>EZ/926/411/20</v>
          </cell>
          <cell r="E33" t="str">
            <v>Paul Hartman Polska Sp z o.o.</v>
          </cell>
          <cell r="F33" t="str">
            <v>06/411/21 60%#</v>
          </cell>
          <cell r="G33">
            <v>44559</v>
          </cell>
          <cell r="H33">
            <v>45655</v>
          </cell>
          <cell r="I33">
            <v>6800</v>
          </cell>
          <cell r="J33" t="str">
            <v>Tak</v>
          </cell>
          <cell r="K33">
            <v>10880</v>
          </cell>
          <cell r="L33">
            <v>2400</v>
          </cell>
          <cell r="M33">
            <v>8480</v>
          </cell>
          <cell r="N33">
            <v>22.06</v>
          </cell>
          <cell r="O33">
            <v>6.59</v>
          </cell>
        </row>
        <row r="34">
          <cell r="B34" t="str">
            <v>WMB05604</v>
          </cell>
          <cell r="C34" t="str">
            <v>Ubranie operacyjne 2-częściowe roz. S-XXXL PRZETARG !!!</v>
          </cell>
          <cell r="D34" t="str">
            <v>EZ/926/411/20</v>
          </cell>
          <cell r="E34" t="str">
            <v>FPUH MIECZYSŁAW KRUSZELNICKI</v>
          </cell>
          <cell r="F34" t="str">
            <v>09/411/22 opcja</v>
          </cell>
          <cell r="G34">
            <v>44655</v>
          </cell>
          <cell r="H34">
            <v>45751</v>
          </cell>
          <cell r="I34">
            <v>126100</v>
          </cell>
          <cell r="J34" t="str">
            <v>Nie</v>
          </cell>
          <cell r="K34">
            <v>126100</v>
          </cell>
          <cell r="L34">
            <v>60200</v>
          </cell>
          <cell r="M34">
            <v>65900</v>
          </cell>
          <cell r="N34">
            <v>47.74</v>
          </cell>
          <cell r="O34">
            <v>5.79</v>
          </cell>
        </row>
        <row r="35">
          <cell r="B35" t="str">
            <v>WMB05635</v>
          </cell>
          <cell r="C35" t="str">
            <v>Serweta nieprzylepna 150 x 240cm, folia PE/polipropylen ( 938 810 )</v>
          </cell>
          <cell r="D35" t="str">
            <v>EZ/926/411/20</v>
          </cell>
          <cell r="E35" t="str">
            <v>Paul Hartman Polska Sp z o.o.</v>
          </cell>
          <cell r="F35" t="str">
            <v>06/411/21 60%#</v>
          </cell>
          <cell r="G35">
            <v>44559</v>
          </cell>
          <cell r="H35">
            <v>45655</v>
          </cell>
          <cell r="I35">
            <v>2900</v>
          </cell>
          <cell r="J35" t="str">
            <v>Tak</v>
          </cell>
          <cell r="K35">
            <v>4640</v>
          </cell>
          <cell r="L35">
            <v>1579</v>
          </cell>
          <cell r="M35">
            <v>3061</v>
          </cell>
          <cell r="N35">
            <v>34.03</v>
          </cell>
          <cell r="O35">
            <v>7.34</v>
          </cell>
        </row>
        <row r="36">
          <cell r="B36" t="str">
            <v>WMB05636</v>
          </cell>
          <cell r="C36" t="str">
            <v>Serweta nieprzylepna 75x90cm, folia PE/polipropylen ( 277 502 )</v>
          </cell>
          <cell r="D36" t="str">
            <v>EZ/926/411/20</v>
          </cell>
          <cell r="E36" t="str">
            <v>Paul Hartman Polska Sp z o.o.</v>
          </cell>
          <cell r="F36" t="str">
            <v>06/411/21 60%#</v>
          </cell>
          <cell r="G36">
            <v>44559</v>
          </cell>
          <cell r="H36">
            <v>45655</v>
          </cell>
          <cell r="I36">
            <v>300</v>
          </cell>
          <cell r="J36" t="str">
            <v>Tak</v>
          </cell>
          <cell r="K36">
            <v>495</v>
          </cell>
          <cell r="L36">
            <v>315</v>
          </cell>
          <cell r="M36">
            <v>180</v>
          </cell>
          <cell r="N36">
            <v>63.64</v>
          </cell>
          <cell r="O36">
            <v>1.24</v>
          </cell>
        </row>
        <row r="37">
          <cell r="B37" t="str">
            <v>WMB05637</v>
          </cell>
          <cell r="C37" t="str">
            <v>Serweta samoprzylepne 75x90cm, folia PE/polipropylen ( 277 508 )</v>
          </cell>
          <cell r="D37" t="str">
            <v>EZ/926/411/20</v>
          </cell>
          <cell r="E37" t="str">
            <v>Paul Hartman Polska Sp z o.o.</v>
          </cell>
          <cell r="F37" t="str">
            <v>06/411/21 60%#</v>
          </cell>
          <cell r="G37">
            <v>44559</v>
          </cell>
          <cell r="H37">
            <v>45655</v>
          </cell>
          <cell r="I37">
            <v>1000</v>
          </cell>
          <cell r="J37" t="str">
            <v>Tak</v>
          </cell>
          <cell r="K37">
            <v>1600</v>
          </cell>
          <cell r="L37">
            <v>1160</v>
          </cell>
          <cell r="M37">
            <v>440</v>
          </cell>
          <cell r="N37">
            <v>72.5</v>
          </cell>
          <cell r="O37">
            <v>1.64</v>
          </cell>
        </row>
        <row r="38">
          <cell r="B38" t="str">
            <v>WMB05639</v>
          </cell>
          <cell r="C38" t="str">
            <v>Serweta samoprzylepne 50x60cm z otworem o śr. 7cm, fola PE/polipropylen ( 277 537 )</v>
          </cell>
          <cell r="D38" t="str">
            <v>EZ/926/411/20</v>
          </cell>
          <cell r="E38" t="str">
            <v>Paul Hartman Polska Sp z o.o.</v>
          </cell>
          <cell r="F38" t="str">
            <v>06/411/21 60%#</v>
          </cell>
          <cell r="G38">
            <v>44559</v>
          </cell>
          <cell r="H38">
            <v>45655</v>
          </cell>
          <cell r="I38">
            <v>600</v>
          </cell>
          <cell r="J38" t="str">
            <v>Tak</v>
          </cell>
          <cell r="K38">
            <v>990</v>
          </cell>
          <cell r="L38">
            <v>770</v>
          </cell>
          <cell r="M38">
            <v>220</v>
          </cell>
          <cell r="N38">
            <v>77.78</v>
          </cell>
          <cell r="O38">
            <v>1.9</v>
          </cell>
        </row>
        <row r="39">
          <cell r="B39" t="str">
            <v>WMB05640</v>
          </cell>
          <cell r="C39" t="str">
            <v>Serweta samoprzylepne 120 x150cm z otworem o śr 7 cm, folia PE/polipropylen ( 936 186 )</v>
          </cell>
          <cell r="D39" t="str">
            <v>EZ/926/411/20</v>
          </cell>
          <cell r="E39" t="str">
            <v>Paul Hartman Polska Sp z o.o.</v>
          </cell>
          <cell r="F39" t="str">
            <v>06/411/21 60%#</v>
          </cell>
          <cell r="G39">
            <v>44559</v>
          </cell>
          <cell r="H39">
            <v>45655</v>
          </cell>
          <cell r="I39">
            <v>1000</v>
          </cell>
          <cell r="J39" t="str">
            <v>Tak</v>
          </cell>
          <cell r="K39">
            <v>1600</v>
          </cell>
          <cell r="L39">
            <v>1150</v>
          </cell>
          <cell r="M39">
            <v>450</v>
          </cell>
          <cell r="N39">
            <v>71.88</v>
          </cell>
          <cell r="O39">
            <v>7.35</v>
          </cell>
        </row>
        <row r="40">
          <cell r="B40" t="str">
            <v>WMB05641</v>
          </cell>
          <cell r="C40" t="str">
            <v>Osłona na kończynę z taśmą 25x70cm, fola PE/polipropylen AT-SD-S 7</v>
          </cell>
          <cell r="D40" t="str">
            <v>EZ/609/405/23</v>
          </cell>
          <cell r="E40" t="str">
            <v>Zarys International Group Sp.z o.o. S.Komandytowa</v>
          </cell>
          <cell r="F40" t="str">
            <v>LF/08/405/23</v>
          </cell>
          <cell r="G40">
            <v>45133</v>
          </cell>
          <cell r="H40">
            <v>45256</v>
          </cell>
          <cell r="I40">
            <v>40</v>
          </cell>
          <cell r="J40" t="str">
            <v>Nie</v>
          </cell>
          <cell r="K40">
            <v>40</v>
          </cell>
          <cell r="L40">
            <v>40</v>
          </cell>
          <cell r="M40">
            <v>0</v>
          </cell>
          <cell r="N40">
            <v>100</v>
          </cell>
          <cell r="O40">
            <v>3.2</v>
          </cell>
        </row>
        <row r="41">
          <cell r="B41" t="str">
            <v>WMB05642</v>
          </cell>
          <cell r="C41" t="str">
            <v>Osłona na kończynę z taśmą 35x120cm, fola PE/polipropylen AT-SD-S 8</v>
          </cell>
          <cell r="D41" t="str">
            <v>EZ/609/405/23</v>
          </cell>
          <cell r="E41" t="str">
            <v>Zarys International Group Sp.z o.o. S.Komandytowa</v>
          </cell>
          <cell r="F41" t="str">
            <v>LF/08/405/23</v>
          </cell>
          <cell r="G41">
            <v>45133</v>
          </cell>
          <cell r="H41">
            <v>45256</v>
          </cell>
          <cell r="I41">
            <v>40</v>
          </cell>
          <cell r="J41" t="str">
            <v>Nie</v>
          </cell>
          <cell r="K41">
            <v>40</v>
          </cell>
          <cell r="L41">
            <v>40</v>
          </cell>
          <cell r="M41">
            <v>0</v>
          </cell>
          <cell r="N41">
            <v>100</v>
          </cell>
          <cell r="O41">
            <v>4.6500000000000004</v>
          </cell>
        </row>
        <row r="42">
          <cell r="B42" t="str">
            <v>WMB05644</v>
          </cell>
          <cell r="C42" t="str">
            <v>Serweta na stolik Mayo 145x80cm 1op.=50szt.</v>
          </cell>
          <cell r="D42" t="str">
            <v>EZ/609/405/23</v>
          </cell>
          <cell r="E42" t="str">
            <v>Skamex Sp. z o.o.</v>
          </cell>
          <cell r="F42" t="str">
            <v>LF/07/405/23/A</v>
          </cell>
          <cell r="G42">
            <v>45131</v>
          </cell>
          <cell r="H42">
            <v>45254</v>
          </cell>
          <cell r="I42">
            <v>50</v>
          </cell>
          <cell r="J42" t="str">
            <v>Nie</v>
          </cell>
          <cell r="K42">
            <v>50</v>
          </cell>
          <cell r="L42">
            <v>0</v>
          </cell>
          <cell r="M42">
            <v>50</v>
          </cell>
          <cell r="N42">
            <v>0</v>
          </cell>
          <cell r="O42">
            <v>5.95</v>
          </cell>
        </row>
        <row r="43">
          <cell r="B43"/>
          <cell r="C43"/>
          <cell r="D43" t="str">
            <v>EZ/742/405/23</v>
          </cell>
          <cell r="E43" t="str">
            <v>Skamex Sp. z o.o.</v>
          </cell>
          <cell r="F43" t="str">
            <v>LF/09/405/23</v>
          </cell>
          <cell r="G43">
            <v>45169</v>
          </cell>
          <cell r="H43">
            <v>45230</v>
          </cell>
          <cell r="I43">
            <v>120</v>
          </cell>
          <cell r="J43" t="str">
            <v>Nie</v>
          </cell>
          <cell r="K43">
            <v>120</v>
          </cell>
          <cell r="L43">
            <v>120</v>
          </cell>
          <cell r="M43">
            <v>0</v>
          </cell>
          <cell r="N43">
            <v>100</v>
          </cell>
          <cell r="O43">
            <v>5.6</v>
          </cell>
        </row>
        <row r="44">
          <cell r="B44" t="str">
            <v>WMB05645</v>
          </cell>
          <cell r="C44" t="str">
            <v>Osłona na rękaw typu zarękawek nr. kat 33103</v>
          </cell>
          <cell r="D44" t="str">
            <v>EZ/609/405/23</v>
          </cell>
          <cell r="E44" t="str">
            <v>Lohmann &amp; Rauscher Polska Sp. z o.o.</v>
          </cell>
          <cell r="F44" t="str">
            <v>LF/07/405/23</v>
          </cell>
          <cell r="G44">
            <v>45133</v>
          </cell>
          <cell r="H44">
            <v>45256</v>
          </cell>
          <cell r="I44">
            <v>20</v>
          </cell>
          <cell r="J44" t="str">
            <v>Nie</v>
          </cell>
          <cell r="K44">
            <v>20</v>
          </cell>
          <cell r="L44">
            <v>45</v>
          </cell>
          <cell r="M44">
            <v>0</v>
          </cell>
          <cell r="N44">
            <v>225</v>
          </cell>
          <cell r="O44">
            <v>2.2400000000000002</v>
          </cell>
        </row>
        <row r="45">
          <cell r="B45" t="str">
            <v>WMB09307</v>
          </cell>
          <cell r="C45" t="str">
            <v>Prześcieradło operacyjne jałowe 95x120cm, folia PE/włóknina</v>
          </cell>
          <cell r="D45" t="str">
            <v>EZ/926/411/20</v>
          </cell>
          <cell r="E45" t="str">
            <v>Zarys International Group Sp.z o.o. S.Komandytowa</v>
          </cell>
          <cell r="F45" t="str">
            <v>08/411/21 opcja</v>
          </cell>
          <cell r="G45">
            <v>44559</v>
          </cell>
          <cell r="H45">
            <v>45655</v>
          </cell>
          <cell r="I45">
            <v>14900</v>
          </cell>
          <cell r="J45" t="str">
            <v>Nie</v>
          </cell>
          <cell r="K45">
            <v>14900</v>
          </cell>
          <cell r="L45">
            <v>4790</v>
          </cell>
          <cell r="M45">
            <v>10110</v>
          </cell>
          <cell r="N45">
            <v>32.15</v>
          </cell>
          <cell r="O45">
            <v>2.37</v>
          </cell>
        </row>
        <row r="46">
          <cell r="B46" t="str">
            <v>WMO46</v>
          </cell>
          <cell r="C46" t="str">
            <v>Serweta oper. 45 x75 cm z otworem PE/WŁÓKNINA (50x60cm) 904622</v>
          </cell>
          <cell r="D46" t="str">
            <v>EZ/926/411/20</v>
          </cell>
          <cell r="E46" t="str">
            <v>Molnlycke Health Care Polska Sp. z o. o.</v>
          </cell>
          <cell r="F46" t="str">
            <v>04/411/21 opcja</v>
          </cell>
          <cell r="G46">
            <v>44559</v>
          </cell>
          <cell r="H46">
            <v>45655</v>
          </cell>
          <cell r="I46">
            <v>8500</v>
          </cell>
          <cell r="J46" t="str">
            <v>Nie</v>
          </cell>
          <cell r="K46">
            <v>8500</v>
          </cell>
          <cell r="L46">
            <v>6570</v>
          </cell>
          <cell r="M46">
            <v>1930</v>
          </cell>
          <cell r="N46">
            <v>77.290000000000006</v>
          </cell>
          <cell r="O46">
            <v>1.25</v>
          </cell>
        </row>
        <row r="47">
          <cell r="B47" t="str">
            <v>WMW26117</v>
          </cell>
          <cell r="C47" t="str">
            <v>Ściereczki do wycierania rąk jałowe 50x40</v>
          </cell>
          <cell r="D47" t="str">
            <v>EZ/926/411/20</v>
          </cell>
          <cell r="E47" t="str">
            <v>Batist Medical Polska Sp.z o.o.</v>
          </cell>
          <cell r="F47" t="str">
            <v>07/411/22_60%,12,10%</v>
          </cell>
          <cell r="G47">
            <v>44637</v>
          </cell>
          <cell r="H47">
            <v>45733</v>
          </cell>
          <cell r="I47">
            <v>14900</v>
          </cell>
          <cell r="J47" t="str">
            <v>Nie</v>
          </cell>
          <cell r="K47">
            <v>14900</v>
          </cell>
          <cell r="L47">
            <v>4680</v>
          </cell>
          <cell r="M47">
            <v>10220</v>
          </cell>
          <cell r="N47">
            <v>31.41</v>
          </cell>
          <cell r="O47">
            <v>0.6</v>
          </cell>
        </row>
        <row r="48">
          <cell r="B48" t="str">
            <v>WMWO123</v>
          </cell>
          <cell r="C48" t="str">
            <v>Serweta oper. 45 x 75 cm PE/włóknina dwuwarstw.</v>
          </cell>
          <cell r="D48" t="str">
            <v>EZ/926/411/20</v>
          </cell>
          <cell r="E48" t="str">
            <v>Molnlycke Health Care Polska Sp. z o. o.</v>
          </cell>
          <cell r="F48" t="str">
            <v>04/411/21 opcja</v>
          </cell>
          <cell r="G48">
            <v>44559</v>
          </cell>
          <cell r="H48">
            <v>45655</v>
          </cell>
          <cell r="I48">
            <v>13600</v>
          </cell>
          <cell r="J48" t="str">
            <v>Nie</v>
          </cell>
          <cell r="K48">
            <v>13600</v>
          </cell>
          <cell r="L48">
            <v>7800</v>
          </cell>
          <cell r="M48">
            <v>5800</v>
          </cell>
          <cell r="N48">
            <v>57.35</v>
          </cell>
          <cell r="O48">
            <v>0.97</v>
          </cell>
        </row>
        <row r="49">
          <cell r="B49" t="str">
            <v>ZES-14589</v>
          </cell>
          <cell r="C49" t="str">
            <v>Zestaw do operacji tarczycy (uniwersalny) z serwetą U</v>
          </cell>
          <cell r="D49" t="str">
            <v>EZ/926/411/20</v>
          </cell>
          <cell r="E49" t="str">
            <v>Molnlycke Health Care Polska Sp. z o. o.</v>
          </cell>
          <cell r="F49" t="str">
            <v>02/411/21 opcja</v>
          </cell>
          <cell r="G49">
            <v>44550</v>
          </cell>
          <cell r="H49">
            <v>45646</v>
          </cell>
          <cell r="I49">
            <v>300</v>
          </cell>
          <cell r="J49" t="str">
            <v>Nie</v>
          </cell>
          <cell r="K49">
            <v>300</v>
          </cell>
          <cell r="L49">
            <v>28</v>
          </cell>
          <cell r="M49">
            <v>272</v>
          </cell>
          <cell r="N49">
            <v>9.33</v>
          </cell>
          <cell r="O49">
            <v>34</v>
          </cell>
        </row>
        <row r="50">
          <cell r="B50" t="str">
            <v>ZES-14591</v>
          </cell>
          <cell r="C50" t="str">
            <v>Zestaw uniwersalny pediatryczny sterylny 33330</v>
          </cell>
          <cell r="D50" t="str">
            <v>EZ/609/405/23</v>
          </cell>
          <cell r="E50" t="str">
            <v>Lohmann &amp; Rauscher Polska Sp. z o.o.</v>
          </cell>
          <cell r="F50" t="str">
            <v>LF/07/405/23</v>
          </cell>
          <cell r="G50">
            <v>45133</v>
          </cell>
          <cell r="H50">
            <v>45256</v>
          </cell>
          <cell r="I50">
            <v>500</v>
          </cell>
          <cell r="J50" t="str">
            <v>Nie</v>
          </cell>
          <cell r="K50">
            <v>500</v>
          </cell>
          <cell r="L50">
            <v>210</v>
          </cell>
          <cell r="M50">
            <v>290</v>
          </cell>
          <cell r="N50">
            <v>42</v>
          </cell>
          <cell r="O50">
            <v>30</v>
          </cell>
        </row>
        <row r="51">
          <cell r="B51" t="str">
            <v>ZES-14592</v>
          </cell>
          <cell r="C51" t="str">
            <v>Zestaw do operacji stawu barkowego ze zbiornikiem - 33355 1 karton=4 zestawy</v>
          </cell>
          <cell r="D51" t="str">
            <v>EZ/742/405/23</v>
          </cell>
          <cell r="E51" t="str">
            <v>Skamex Sp. z o.o.</v>
          </cell>
          <cell r="F51" t="str">
            <v>LF/09/405/23</v>
          </cell>
          <cell r="G51">
            <v>45169</v>
          </cell>
          <cell r="H51">
            <v>45230</v>
          </cell>
          <cell r="I51">
            <v>10</v>
          </cell>
          <cell r="J51" t="str">
            <v>Nie</v>
          </cell>
          <cell r="K51">
            <v>10</v>
          </cell>
          <cell r="L51">
            <v>10</v>
          </cell>
          <cell r="M51">
            <v>0</v>
          </cell>
          <cell r="N51">
            <v>100</v>
          </cell>
          <cell r="O51">
            <v>120</v>
          </cell>
        </row>
        <row r="52">
          <cell r="B52" t="str">
            <v>ZES-16153</v>
          </cell>
          <cell r="C52" t="str">
            <v>Zestaw do angiografii (kardiologicznej) PL4000023A</v>
          </cell>
          <cell r="D52" t="str">
            <v>EZ/926/411/20</v>
          </cell>
          <cell r="E52" t="str">
            <v>Aesculap Chifa Sp. z o.o. (B Braun)</v>
          </cell>
          <cell r="F52" t="str">
            <v>01/411/21 opcja</v>
          </cell>
          <cell r="G52">
            <v>44550</v>
          </cell>
          <cell r="H52">
            <v>45646</v>
          </cell>
          <cell r="I52">
            <v>800</v>
          </cell>
          <cell r="J52" t="str">
            <v>Tak</v>
          </cell>
          <cell r="K52">
            <v>800</v>
          </cell>
          <cell r="L52">
            <v>368</v>
          </cell>
          <cell r="M52">
            <v>432</v>
          </cell>
          <cell r="N52">
            <v>46</v>
          </cell>
          <cell r="O52">
            <v>103.5</v>
          </cell>
        </row>
        <row r="53">
          <cell r="B53" t="str">
            <v>ZES-16154</v>
          </cell>
          <cell r="C53" t="str">
            <v>Zestaw do koronarografii PL 4000290</v>
          </cell>
          <cell r="D53" t="str">
            <v>EZ/926/411/20</v>
          </cell>
          <cell r="E53" t="str">
            <v>Aesculap Chifa Sp. z o.o. (B Braun)</v>
          </cell>
          <cell r="F53" t="str">
            <v>01/411/21 opcja</v>
          </cell>
          <cell r="G53">
            <v>44550</v>
          </cell>
          <cell r="H53">
            <v>45646</v>
          </cell>
          <cell r="I53">
            <v>4900</v>
          </cell>
          <cell r="J53" t="str">
            <v>Tak</v>
          </cell>
          <cell r="K53">
            <v>4900</v>
          </cell>
          <cell r="L53">
            <v>2518</v>
          </cell>
          <cell r="M53">
            <v>2382</v>
          </cell>
          <cell r="N53">
            <v>51.39</v>
          </cell>
          <cell r="O53">
            <v>128.80000000000001</v>
          </cell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</row>
        <row r="58"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</row>
        <row r="59"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D8F3-52DF-4439-B671-0BDC78958CA9}">
  <sheetPr>
    <pageSetUpPr fitToPage="1"/>
  </sheetPr>
  <dimension ref="A1:O14"/>
  <sheetViews>
    <sheetView tabSelected="1" zoomScale="70" zoomScaleNormal="70" workbookViewId="0">
      <selection activeCell="A9" sqref="A9"/>
    </sheetView>
  </sheetViews>
  <sheetFormatPr defaultRowHeight="15" x14ac:dyDescent="0.25"/>
  <cols>
    <col min="1" max="1" width="3.42578125" bestFit="1" customWidth="1"/>
    <col min="2" max="2" width="81.7109375" customWidth="1"/>
    <col min="3" max="3" width="27" customWidth="1"/>
    <col min="4" max="4" width="13.5703125" style="33" customWidth="1"/>
    <col min="5" max="5" width="6.85546875" bestFit="1" customWidth="1"/>
    <col min="6" max="6" width="11.140625" bestFit="1" customWidth="1"/>
    <col min="7" max="7" width="11.5703125" customWidth="1"/>
    <col min="8" max="9" width="9.28515625" bestFit="1" customWidth="1"/>
    <col min="10" max="10" width="12.28515625" customWidth="1"/>
    <col min="11" max="11" width="12.140625" bestFit="1" customWidth="1"/>
    <col min="12" max="12" width="9.28515625" bestFit="1" customWidth="1"/>
    <col min="13" max="13" width="13.7109375" bestFit="1" customWidth="1"/>
    <col min="14" max="14" width="18.7109375" customWidth="1"/>
    <col min="15" max="15" width="14.42578125" customWidth="1"/>
  </cols>
  <sheetData>
    <row r="1" spans="1:15" ht="22.5" customHeight="1" x14ac:dyDescent="0.25">
      <c r="A1" s="10"/>
      <c r="B1" s="10" t="s">
        <v>33</v>
      </c>
      <c r="C1" s="10"/>
      <c r="D1" s="32"/>
      <c r="E1" s="10"/>
      <c r="F1" s="10"/>
      <c r="G1" s="10"/>
      <c r="H1" s="10"/>
      <c r="I1" s="10"/>
      <c r="J1" s="10"/>
      <c r="K1" s="10"/>
      <c r="L1" s="10"/>
      <c r="M1" s="10"/>
    </row>
    <row r="2" spans="1:15" ht="39" customHeight="1" x14ac:dyDescent="0.25">
      <c r="A2" s="38" t="s">
        <v>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76.5" x14ac:dyDescent="0.25">
      <c r="A3" s="11" t="s">
        <v>13</v>
      </c>
      <c r="B3" s="11" t="s">
        <v>0</v>
      </c>
      <c r="C3" s="11" t="s">
        <v>34</v>
      </c>
      <c r="D3" s="11" t="s">
        <v>1</v>
      </c>
      <c r="E3" s="11" t="s">
        <v>2</v>
      </c>
      <c r="F3" s="11" t="s">
        <v>25</v>
      </c>
      <c r="G3" s="12" t="s">
        <v>31</v>
      </c>
      <c r="H3" s="11" t="s">
        <v>3</v>
      </c>
      <c r="I3" s="11" t="s">
        <v>4</v>
      </c>
      <c r="J3" s="11" t="s">
        <v>32</v>
      </c>
      <c r="K3" s="11" t="s">
        <v>5</v>
      </c>
      <c r="L3" s="11" t="s">
        <v>6</v>
      </c>
      <c r="M3" s="11" t="s">
        <v>7</v>
      </c>
      <c r="N3" s="20" t="s">
        <v>26</v>
      </c>
      <c r="O3" s="20" t="s">
        <v>27</v>
      </c>
    </row>
    <row r="4" spans="1:15" ht="15" customHeight="1" x14ac:dyDescent="0.25">
      <c r="A4" s="34" t="s">
        <v>28</v>
      </c>
      <c r="B4" s="35"/>
      <c r="C4" s="35"/>
      <c r="D4" s="35"/>
      <c r="E4" s="35"/>
      <c r="F4" s="35"/>
      <c r="G4" s="35"/>
      <c r="H4" s="24"/>
      <c r="I4" s="24"/>
      <c r="J4" s="25" t="s">
        <v>12</v>
      </c>
      <c r="K4" s="26">
        <f>K5+K6+K7+K8+K9</f>
        <v>0</v>
      </c>
      <c r="L4" s="26">
        <f>L5+L6+L7+L8+L9</f>
        <v>0</v>
      </c>
      <c r="M4" s="26">
        <f>M5+M6+M7+M8+M9</f>
        <v>0</v>
      </c>
      <c r="N4" s="36"/>
      <c r="O4" s="37"/>
    </row>
    <row r="5" spans="1:15" ht="25.5" x14ac:dyDescent="0.25">
      <c r="A5" s="15" t="s">
        <v>14</v>
      </c>
      <c r="B5" s="16" t="s">
        <v>19</v>
      </c>
      <c r="C5" s="16"/>
      <c r="D5" s="1" t="s">
        <v>8</v>
      </c>
      <c r="E5" s="15" t="s">
        <v>9</v>
      </c>
      <c r="F5" s="27">
        <v>13</v>
      </c>
      <c r="G5" s="17">
        <f>IFERROR(VLOOKUP(#REF!,'[1]realizacja umów 25.09.2023'!$B$2:$O$59,14,0),0)</f>
        <v>0</v>
      </c>
      <c r="H5" s="18">
        <v>0.08</v>
      </c>
      <c r="I5" s="19">
        <f t="shared" ref="I5:I9" si="0">G5*H5</f>
        <v>0</v>
      </c>
      <c r="J5" s="19">
        <f t="shared" ref="J5:J9" si="1">G5+I5</f>
        <v>0</v>
      </c>
      <c r="K5" s="19">
        <f t="shared" ref="K5:K9" si="2">F5*G5</f>
        <v>0</v>
      </c>
      <c r="L5" s="19">
        <f t="shared" ref="L5:L9" si="3">F5*I5</f>
        <v>0</v>
      </c>
      <c r="M5" s="19">
        <f t="shared" ref="M5:M9" si="4">K5+L5</f>
        <v>0</v>
      </c>
      <c r="N5" s="14"/>
      <c r="O5" s="14"/>
    </row>
    <row r="6" spans="1:15" ht="25.5" x14ac:dyDescent="0.25">
      <c r="A6" s="15" t="s">
        <v>15</v>
      </c>
      <c r="B6" s="16" t="s">
        <v>20</v>
      </c>
      <c r="C6" s="16"/>
      <c r="D6" s="1" t="s">
        <v>8</v>
      </c>
      <c r="E6" s="15" t="s">
        <v>9</v>
      </c>
      <c r="F6" s="27">
        <v>15</v>
      </c>
      <c r="G6" s="17">
        <f>IFERROR(VLOOKUP(#REF!,'[1]realizacja umów 25.09.2023'!$B$2:$O$59,14,0),0)</f>
        <v>0</v>
      </c>
      <c r="H6" s="18">
        <v>0.08</v>
      </c>
      <c r="I6" s="19">
        <f t="shared" si="0"/>
        <v>0</v>
      </c>
      <c r="J6" s="19">
        <f t="shared" si="1"/>
        <v>0</v>
      </c>
      <c r="K6" s="19">
        <f t="shared" si="2"/>
        <v>0</v>
      </c>
      <c r="L6" s="19">
        <f t="shared" si="3"/>
        <v>0</v>
      </c>
      <c r="M6" s="19">
        <f t="shared" si="4"/>
        <v>0</v>
      </c>
      <c r="N6" s="14"/>
      <c r="O6" s="14"/>
    </row>
    <row r="7" spans="1:15" ht="38.25" x14ac:dyDescent="0.25">
      <c r="A7" s="15" t="s">
        <v>16</v>
      </c>
      <c r="B7" s="16" t="s">
        <v>21</v>
      </c>
      <c r="C7" s="16"/>
      <c r="D7" s="1" t="s">
        <v>8</v>
      </c>
      <c r="E7" s="15" t="s">
        <v>9</v>
      </c>
      <c r="F7" s="27">
        <v>40</v>
      </c>
      <c r="G7" s="17">
        <f>IFERROR(VLOOKUP(#REF!,'[1]realizacja umów 25.09.2023'!$B$2:$O$59,14,0),0)</f>
        <v>0</v>
      </c>
      <c r="H7" s="18">
        <v>0.08</v>
      </c>
      <c r="I7" s="19">
        <f t="shared" si="0"/>
        <v>0</v>
      </c>
      <c r="J7" s="19">
        <f t="shared" si="1"/>
        <v>0</v>
      </c>
      <c r="K7" s="19">
        <f t="shared" si="2"/>
        <v>0</v>
      </c>
      <c r="L7" s="19">
        <f t="shared" si="3"/>
        <v>0</v>
      </c>
      <c r="M7" s="19">
        <f t="shared" si="4"/>
        <v>0</v>
      </c>
      <c r="N7" s="14"/>
      <c r="O7" s="14"/>
    </row>
    <row r="8" spans="1:15" ht="288.75" customHeight="1" x14ac:dyDescent="0.25">
      <c r="A8" s="15" t="s">
        <v>17</v>
      </c>
      <c r="B8" s="16" t="s">
        <v>35</v>
      </c>
      <c r="C8" s="16"/>
      <c r="D8" s="1" t="s">
        <v>10</v>
      </c>
      <c r="E8" s="15" t="s">
        <v>11</v>
      </c>
      <c r="F8" s="27">
        <v>35</v>
      </c>
      <c r="G8" s="17">
        <f>IFERROR(VLOOKUP(#REF!,'[1]realizacja umów 25.09.2023'!$B$2:$O$59,14,0),0)</f>
        <v>0</v>
      </c>
      <c r="H8" s="18">
        <v>0.08</v>
      </c>
      <c r="I8" s="19">
        <f t="shared" si="0"/>
        <v>0</v>
      </c>
      <c r="J8" s="19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14"/>
      <c r="O8" s="14"/>
    </row>
    <row r="9" spans="1:15" ht="249.75" customHeight="1" x14ac:dyDescent="0.25">
      <c r="A9" s="15" t="s">
        <v>18</v>
      </c>
      <c r="B9" s="16" t="s">
        <v>36</v>
      </c>
      <c r="C9" s="16"/>
      <c r="D9" s="1" t="s">
        <v>10</v>
      </c>
      <c r="E9" s="15" t="s">
        <v>11</v>
      </c>
      <c r="F9" s="27">
        <v>12</v>
      </c>
      <c r="G9" s="17">
        <f>IFERROR(VLOOKUP(#REF!,'[1]realizacja umów 25.09.2023'!$B$2:$O$59,14,0),0)</f>
        <v>0</v>
      </c>
      <c r="H9" s="18">
        <v>0.08</v>
      </c>
      <c r="I9" s="19">
        <f t="shared" si="0"/>
        <v>0</v>
      </c>
      <c r="J9" s="19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14"/>
      <c r="O9" s="14"/>
    </row>
    <row r="10" spans="1:15" x14ac:dyDescent="0.25">
      <c r="A10" s="21" t="s">
        <v>29</v>
      </c>
      <c r="B10" s="21"/>
      <c r="C10" s="21"/>
      <c r="D10" s="22"/>
      <c r="E10" s="21"/>
      <c r="F10" s="21"/>
      <c r="G10" s="21"/>
      <c r="H10" s="21"/>
      <c r="I10" s="21"/>
      <c r="J10" s="28" t="s">
        <v>12</v>
      </c>
      <c r="K10" s="29">
        <f>K11+K12</f>
        <v>0</v>
      </c>
      <c r="L10" s="29">
        <f>L11+L12</f>
        <v>0</v>
      </c>
      <c r="M10" s="29">
        <f>M11+M12</f>
        <v>0</v>
      </c>
      <c r="N10" s="21"/>
      <c r="O10" s="30"/>
    </row>
    <row r="11" spans="1:15" ht="69" customHeight="1" x14ac:dyDescent="0.25">
      <c r="A11" s="2" t="s">
        <v>14</v>
      </c>
      <c r="B11" s="4" t="s">
        <v>23</v>
      </c>
      <c r="C11" s="4"/>
      <c r="D11" s="6" t="s">
        <v>8</v>
      </c>
      <c r="E11" s="3" t="s">
        <v>9</v>
      </c>
      <c r="F11" s="23">
        <v>430</v>
      </c>
      <c r="G11" s="7">
        <v>0</v>
      </c>
      <c r="H11" s="8">
        <v>0.08</v>
      </c>
      <c r="I11" s="9">
        <f>G11*H11</f>
        <v>0</v>
      </c>
      <c r="J11" s="9">
        <f>G11+I11</f>
        <v>0</v>
      </c>
      <c r="K11" s="9">
        <f>F11*G11</f>
        <v>0</v>
      </c>
      <c r="L11" s="9">
        <f t="shared" ref="L11:L12" si="5">F11*I11</f>
        <v>0</v>
      </c>
      <c r="M11" s="9">
        <f t="shared" ref="M11:M12" si="6">K11+L11</f>
        <v>0</v>
      </c>
      <c r="N11" s="13"/>
      <c r="O11" s="13"/>
    </row>
    <row r="12" spans="1:15" ht="46.5" customHeight="1" x14ac:dyDescent="0.25">
      <c r="A12" s="2" t="s">
        <v>15</v>
      </c>
      <c r="B12" s="4" t="s">
        <v>22</v>
      </c>
      <c r="C12" s="4"/>
      <c r="D12" s="2" t="s">
        <v>8</v>
      </c>
      <c r="E12" s="5" t="s">
        <v>9</v>
      </c>
      <c r="F12" s="23">
        <v>170</v>
      </c>
      <c r="G12" s="7">
        <v>0</v>
      </c>
      <c r="H12" s="8">
        <v>0.08</v>
      </c>
      <c r="I12" s="9">
        <f>G12*H12</f>
        <v>0</v>
      </c>
      <c r="J12" s="9">
        <f>G12+I12</f>
        <v>0</v>
      </c>
      <c r="K12" s="9">
        <f>F12*G12</f>
        <v>0</v>
      </c>
      <c r="L12" s="9">
        <f t="shared" si="5"/>
        <v>0</v>
      </c>
      <c r="M12" s="9">
        <f t="shared" si="6"/>
        <v>0</v>
      </c>
      <c r="N12" s="13"/>
      <c r="O12" s="13"/>
    </row>
    <row r="13" spans="1:15" x14ac:dyDescent="0.25">
      <c r="A13" s="10"/>
      <c r="B13" s="10"/>
      <c r="C13" s="10"/>
      <c r="D13" s="3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x14ac:dyDescent="0.25">
      <c r="A14" s="10"/>
      <c r="B14" s="31" t="s">
        <v>30</v>
      </c>
      <c r="C14" s="31"/>
      <c r="D14" s="3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</sheetData>
  <mergeCells count="3">
    <mergeCell ref="A4:G4"/>
    <mergeCell ref="N4:O4"/>
    <mergeCell ref="A2:O2"/>
  </mergeCells>
  <phoneticPr fontId="8" type="noConversion"/>
  <conditionalFormatting sqref="A5:A9">
    <cfRule type="duplicateValues" dxfId="0" priority="7"/>
  </conditionalFormatting>
  <conditionalFormatting sqref="A11">
    <cfRule type="duplicateValues" priority="2"/>
  </conditionalFormatting>
  <conditionalFormatting sqref="A12">
    <cfRule type="duplicateValues" priority="3"/>
  </conditionalFormatting>
  <pageMargins left="0.70866141732283472" right="0.70866141732283472" top="0.35433070866141736" bottom="0.35433070866141736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Klaudia Korycka</cp:lastModifiedBy>
  <cp:lastPrinted>2023-09-28T06:13:16Z</cp:lastPrinted>
  <dcterms:created xsi:type="dcterms:W3CDTF">2023-09-26T05:24:08Z</dcterms:created>
  <dcterms:modified xsi:type="dcterms:W3CDTF">2023-09-28T06:19:49Z</dcterms:modified>
</cp:coreProperties>
</file>